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ph\Desktop\"/>
    </mc:Choice>
  </mc:AlternateContent>
  <xr:revisionPtr revIDLastSave="0" documentId="8_{C5C1E2DF-4600-4686-B653-3D15578AC8DA}" xr6:coauthVersionLast="47" xr6:coauthVersionMax="47" xr10:uidLastSave="{00000000-0000-0000-0000-000000000000}"/>
  <bookViews>
    <workbookView xWindow="-108" yWindow="-108" windowWidth="19416" windowHeight="10416" xr2:uid="{E4D401EA-BB1D-49DB-91FE-AAF773A7DC66}"/>
  </bookViews>
  <sheets>
    <sheet name="Sheet1" sheetId="1" r:id="rId1"/>
  </sheets>
  <definedNames>
    <definedName name="_xlnm.Print_Area" localSheetId="0">Sheet1!$A$1:$I$88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5" i="1" l="1"/>
  <c r="G85" i="1"/>
  <c r="B85" i="1"/>
  <c r="H84" i="1"/>
  <c r="E84" i="1"/>
  <c r="H83" i="1"/>
  <c r="E83" i="1"/>
  <c r="H82" i="1"/>
  <c r="E82" i="1"/>
  <c r="H81" i="1"/>
  <c r="E81" i="1"/>
  <c r="H80" i="1"/>
  <c r="E80" i="1"/>
  <c r="H79" i="1"/>
  <c r="E79" i="1"/>
  <c r="H78" i="1"/>
  <c r="E78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E70" i="1"/>
  <c r="H69" i="1"/>
  <c r="E69" i="1"/>
  <c r="H67" i="1"/>
  <c r="E67" i="1"/>
  <c r="H66" i="1"/>
  <c r="E66" i="1"/>
  <c r="H65" i="1"/>
  <c r="E65" i="1"/>
  <c r="H63" i="1"/>
  <c r="E63" i="1"/>
  <c r="H62" i="1"/>
  <c r="E62" i="1"/>
  <c r="H61" i="1"/>
  <c r="E61" i="1"/>
  <c r="H60" i="1"/>
  <c r="E60" i="1"/>
  <c r="H59" i="1"/>
  <c r="E59" i="1"/>
  <c r="H58" i="1"/>
  <c r="E58" i="1"/>
  <c r="H57" i="1"/>
  <c r="E57" i="1"/>
  <c r="H56" i="1"/>
  <c r="E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H43" i="1"/>
  <c r="E43" i="1"/>
  <c r="H42" i="1"/>
  <c r="E42" i="1"/>
  <c r="H41" i="1"/>
  <c r="E41" i="1"/>
  <c r="H40" i="1"/>
  <c r="E40" i="1"/>
  <c r="H39" i="1"/>
  <c r="E39" i="1"/>
  <c r="H37" i="1"/>
  <c r="E37" i="1"/>
  <c r="I31" i="1"/>
  <c r="B31" i="1"/>
  <c r="E30" i="1"/>
  <c r="H29" i="1"/>
  <c r="E29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E21" i="1"/>
  <c r="H20" i="1"/>
  <c r="E20" i="1"/>
  <c r="H19" i="1"/>
  <c r="E19" i="1"/>
  <c r="H18" i="1"/>
  <c r="E18" i="1"/>
  <c r="G17" i="1"/>
  <c r="H17" i="1" s="1"/>
  <c r="H16" i="1"/>
  <c r="E16" i="1"/>
  <c r="H15" i="1"/>
  <c r="E15" i="1"/>
  <c r="H14" i="1"/>
  <c r="E14" i="1"/>
  <c r="H13" i="1"/>
  <c r="E13" i="1"/>
  <c r="G12" i="1"/>
  <c r="H11" i="1"/>
  <c r="E11" i="1"/>
  <c r="H10" i="1"/>
  <c r="E10" i="1"/>
  <c r="B87" i="1" l="1"/>
  <c r="H85" i="1"/>
  <c r="E85" i="1"/>
  <c r="E31" i="1"/>
  <c r="E87" i="1" l="1"/>
  <c r="G31" i="1"/>
  <c r="G87" i="1" s="1"/>
  <c r="H31" i="1" l="1"/>
</calcChain>
</file>

<file path=xl/sharedStrings.xml><?xml version="1.0" encoding="utf-8"?>
<sst xmlns="http://schemas.openxmlformats.org/spreadsheetml/2006/main" count="160" uniqueCount="86">
  <si>
    <t>Lake Carlos Villas</t>
  </si>
  <si>
    <r>
      <rPr>
        <b/>
        <sz val="11"/>
        <color rgb="FF000000"/>
        <rFont val="Calibri"/>
        <family val="2"/>
      </rPr>
      <t>Category</t>
    </r>
  </si>
  <si>
    <t>2026 Projected Year End</t>
  </si>
  <si>
    <t>% of 2026 Budget YTD</t>
  </si>
  <si>
    <t>2025  Budget Spending</t>
  </si>
  <si>
    <t>INCOME</t>
  </si>
  <si>
    <t>Apart. Use - 2026, Prep. in 2025</t>
  </si>
  <si>
    <t>Apartment Usage - 2026</t>
  </si>
  <si>
    <t xml:space="preserve"> </t>
  </si>
  <si>
    <t>Bonus Income</t>
  </si>
  <si>
    <t>Cleaning Income</t>
  </si>
  <si>
    <t>Credit Card Fee (Dues)</t>
  </si>
  <si>
    <t>Docks-Lifts-Motors</t>
  </si>
  <si>
    <t>Damage Deposit (Kept)</t>
  </si>
  <si>
    <t>Past Dues</t>
  </si>
  <si>
    <t>Dues 2026</t>
  </si>
  <si>
    <t>Projected Dues</t>
  </si>
  <si>
    <t>Dues 2026,Prep in 2025</t>
  </si>
  <si>
    <t>Dues 2026, Prep. In 2024</t>
  </si>
  <si>
    <t>Interest Income</t>
  </si>
  <si>
    <t>Late Fees</t>
  </si>
  <si>
    <t>Laundry Income</t>
  </si>
  <si>
    <t>Merchandise Sold</t>
  </si>
  <si>
    <t>Other Income Donations</t>
  </si>
  <si>
    <t xml:space="preserve">Other Income </t>
  </si>
  <si>
    <t>Postage Income</t>
  </si>
  <si>
    <t>Sales Tax Income</t>
  </si>
  <si>
    <t>Spa Renovation_Income</t>
  </si>
  <si>
    <t>TOTAL INCOME</t>
  </si>
  <si>
    <t>2025 Actual Spending</t>
  </si>
  <si>
    <t>EXPENSES</t>
  </si>
  <si>
    <t>Advertising</t>
  </si>
  <si>
    <t>Bank Charge</t>
  </si>
  <si>
    <t>Board Expenses-Legal/Consult</t>
  </si>
  <si>
    <t>Boats &amp; Motors, Docks &amp; Lifts</t>
  </si>
  <si>
    <t>Cable TV</t>
  </si>
  <si>
    <t>Computer</t>
  </si>
  <si>
    <t>Furnishings</t>
  </si>
  <si>
    <t>Garbage Removal</t>
  </si>
  <si>
    <t>Gas Bought</t>
  </si>
  <si>
    <t>Gas Mileage BOD</t>
  </si>
  <si>
    <t>Health Insurance Bonus</t>
  </si>
  <si>
    <t>Insurance Property</t>
  </si>
  <si>
    <t>Insurance UIC</t>
  </si>
  <si>
    <t>Internet Service</t>
  </si>
  <si>
    <t>Laundry</t>
  </si>
  <si>
    <t>Lawn, Trees, Shrubs, Plants</t>
  </si>
  <si>
    <t>Merchandise Bought</t>
  </si>
  <si>
    <t>Mileage Staff Stipend</t>
  </si>
  <si>
    <t>Newsletter &amp; Printing</t>
  </si>
  <si>
    <t>Office Supplies</t>
  </si>
  <si>
    <t>Other Expenses &amp; Security</t>
  </si>
  <si>
    <t>Other Expenses</t>
  </si>
  <si>
    <t>Payroll Services</t>
  </si>
  <si>
    <t>Payroll-Housekeeping</t>
  </si>
  <si>
    <t>Payroll-Maintenance</t>
  </si>
  <si>
    <t>Payroll-Office</t>
  </si>
  <si>
    <t>Pools</t>
  </si>
  <si>
    <t>Postage</t>
  </si>
  <si>
    <t>Repairs Maintenance</t>
  </si>
  <si>
    <t>Reserve Appliances &amp; Small Appliances</t>
  </si>
  <si>
    <t>Reserve Appliances</t>
  </si>
  <si>
    <t>Reserve Furnishings</t>
  </si>
  <si>
    <t>Reserve Major Repairs</t>
  </si>
  <si>
    <t>Security</t>
  </si>
  <si>
    <t>Snow Remove</t>
  </si>
  <si>
    <t>Staff Expense</t>
  </si>
  <si>
    <t>Tax Licence Units</t>
  </si>
  <si>
    <t>Taxes - All Employee Types</t>
  </si>
  <si>
    <t>Taxes - Income</t>
  </si>
  <si>
    <t>Taxes Property</t>
  </si>
  <si>
    <t>Taxes Sales</t>
  </si>
  <si>
    <t>Utilities - Sewer</t>
  </si>
  <si>
    <t>Utilities Electricity</t>
  </si>
  <si>
    <t>Utilities Gas</t>
  </si>
  <si>
    <t>Utilities Phone</t>
  </si>
  <si>
    <t>Utilities Phone Stipend</t>
  </si>
  <si>
    <t>Villa Supplies</t>
  </si>
  <si>
    <t>VISA Service Chg</t>
  </si>
  <si>
    <t>TOTAL EXPENSES</t>
  </si>
  <si>
    <t>OVERALL TOTAL</t>
  </si>
  <si>
    <t xml:space="preserve">INCOME AND EXPENSE BY CATEGORY YEAR TO DATE, 8/1/26 PROJECTION TO YEAR END </t>
  </si>
  <si>
    <t>1/1/2026- 8/1/2026</t>
  </si>
  <si>
    <t>8/2/2026-
12/31/2026</t>
  </si>
  <si>
    <t xml:space="preserve">1/1/2026-8/1/26  </t>
  </si>
  <si>
    <t>8/2/26-
12/31/2026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</si>
</sst>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/>
    <xf numFmtId="14" fontId="3" fillId="0" borderId="0" xfId="0" applyNumberFormat="1" applyFont="1"/>
    <xf numFmtId="14" fontId="3" fillId="2" borderId="0" xfId="0" applyNumberFormat="1" applyFont="1" applyFill="1"/>
    <xf numFmtId="0" fontId="3" fillId="0" borderId="0" xfId="0" applyFont="1"/>
    <xf numFmtId="4" fontId="0" fillId="0" borderId="0" xfId="0" applyNumberFormat="1"/>
    <xf numFmtId="4" fontId="0" fillId="2" borderId="0" xfId="0" applyNumberFormat="1" applyFill="1"/>
    <xf numFmtId="42" fontId="0" fillId="0" borderId="0" xfId="0" applyNumberFormat="1"/>
    <xf numFmtId="42" fontId="0" fillId="2" borderId="0" xfId="0" applyNumberFormat="1" applyFill="1"/>
    <xf numFmtId="10" fontId="0" fillId="2" borderId="0" xfId="0" applyNumberFormat="1" applyFill="1"/>
    <xf numFmtId="14" fontId="1" fillId="0" borderId="0" xfId="0" applyNumberFormat="1" applyFont="1"/>
    <xf numFmtId="14" fontId="4" fillId="0" borderId="0" xfId="0" applyNumberFormat="1" applyFont="1"/>
    <xf numFmtId="42" fontId="0" fillId="3" borderId="0" xfId="0" applyNumberFormat="1" applyFill="1"/>
    <xf numFmtId="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A326-C781-4D79-943A-EEFFE8D730A0}">
  <dimension ref="A1:K88"/>
  <sheetViews>
    <sheetView tabSelected="1" view="pageBreakPreview" topLeftCell="A28" zoomScale="60" zoomScaleNormal="100" workbookViewId="0">
      <selection activeCell="B85" sqref="B85"/>
    </sheetView>
  </sheetViews>
  <sheetFormatPr defaultRowHeight="14.4" x14ac:dyDescent="0.3"/>
  <cols>
    <col min="1" max="1" width="29.77734375" customWidth="1"/>
    <col min="2" max="2" width="11" bestFit="1" customWidth="1"/>
    <col min="3" max="3" width="4.21875" customWidth="1"/>
    <col min="4" max="4" width="27.5546875" customWidth="1"/>
    <col min="5" max="5" width="11.44140625" bestFit="1" customWidth="1"/>
    <col min="6" max="6" width="4.6640625" customWidth="1"/>
    <col min="7" max="7" width="12.33203125" bestFit="1" customWidth="1"/>
    <col min="9" max="9" width="12.6640625" customWidth="1"/>
  </cols>
  <sheetData>
    <row r="1" spans="1:11" x14ac:dyDescent="0.3">
      <c r="A1" s="1" t="s">
        <v>0</v>
      </c>
    </row>
    <row r="2" spans="1:11" ht="18" x14ac:dyDescent="0.35">
      <c r="A2" s="2" t="s">
        <v>81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5" spans="1:11" ht="57.6" x14ac:dyDescent="0.3">
      <c r="A5" s="4" t="s">
        <v>1</v>
      </c>
      <c r="B5" s="5" t="s">
        <v>82</v>
      </c>
      <c r="C5" s="6"/>
      <c r="D5" s="4" t="s">
        <v>1</v>
      </c>
      <c r="E5" s="5" t="s">
        <v>83</v>
      </c>
      <c r="F5" s="6"/>
      <c r="G5" s="5" t="s">
        <v>2</v>
      </c>
      <c r="H5" s="7" t="s">
        <v>3</v>
      </c>
      <c r="I5" s="5" t="s">
        <v>4</v>
      </c>
      <c r="J5" s="4"/>
      <c r="K5" s="4"/>
    </row>
    <row r="6" spans="1:11" x14ac:dyDescent="0.3">
      <c r="C6" s="8"/>
      <c r="F6" s="8"/>
      <c r="G6" s="9">
        <v>46387</v>
      </c>
      <c r="H6" s="10"/>
      <c r="I6" s="11"/>
    </row>
    <row r="7" spans="1:11" x14ac:dyDescent="0.3">
      <c r="C7" s="8"/>
      <c r="F7" s="8"/>
      <c r="H7" s="8"/>
    </row>
    <row r="8" spans="1:11" x14ac:dyDescent="0.3">
      <c r="A8" t="s">
        <v>5</v>
      </c>
      <c r="C8" s="8"/>
      <c r="D8" t="s">
        <v>5</v>
      </c>
      <c r="F8" s="8"/>
      <c r="H8" s="8"/>
    </row>
    <row r="9" spans="1:11" x14ac:dyDescent="0.3">
      <c r="B9" s="12"/>
      <c r="C9" s="13"/>
      <c r="F9" s="8"/>
      <c r="H9" s="8"/>
    </row>
    <row r="10" spans="1:11" x14ac:dyDescent="0.3">
      <c r="A10" t="s">
        <v>6</v>
      </c>
      <c r="B10" s="14">
        <v>3760</v>
      </c>
      <c r="C10" s="13"/>
      <c r="E10" s="14">
        <f>G10-B10</f>
        <v>5120</v>
      </c>
      <c r="F10" s="15"/>
      <c r="G10" s="14">
        <v>8880</v>
      </c>
      <c r="H10" s="16">
        <f>(B10)/G10</f>
        <v>0.42342342342342343</v>
      </c>
      <c r="I10" s="14">
        <v>7892</v>
      </c>
    </row>
    <row r="11" spans="1:11" x14ac:dyDescent="0.3">
      <c r="A11" t="s">
        <v>7</v>
      </c>
      <c r="B11" s="14">
        <v>255</v>
      </c>
      <c r="C11" s="13"/>
      <c r="E11" s="14">
        <f>G11-B11</f>
        <v>1350</v>
      </c>
      <c r="F11" s="15"/>
      <c r="G11" s="14">
        <v>1605</v>
      </c>
      <c r="H11" s="16">
        <f t="shared" ref="H11:H31" si="0">(B11)/G11</f>
        <v>0.15887850467289719</v>
      </c>
      <c r="I11" s="14">
        <v>2315</v>
      </c>
    </row>
    <row r="12" spans="1:11" x14ac:dyDescent="0.3">
      <c r="B12" s="14"/>
      <c r="C12" s="13"/>
      <c r="E12" s="14"/>
      <c r="F12" s="15"/>
      <c r="G12" s="14">
        <f t="shared" ref="G12:G31" si="1">B12+E12</f>
        <v>0</v>
      </c>
      <c r="H12" s="16" t="s">
        <v>8</v>
      </c>
      <c r="I12" s="14"/>
    </row>
    <row r="13" spans="1:11" x14ac:dyDescent="0.3">
      <c r="A13" t="s">
        <v>9</v>
      </c>
      <c r="B13" s="14">
        <v>4559.3100000000004</v>
      </c>
      <c r="C13" s="13"/>
      <c r="D13" t="s">
        <v>9</v>
      </c>
      <c r="E13" s="14">
        <f>G13-B13</f>
        <v>3440.6899999999996</v>
      </c>
      <c r="F13" s="15"/>
      <c r="G13" s="14">
        <v>8000</v>
      </c>
      <c r="H13" s="16">
        <f t="shared" si="0"/>
        <v>0.56991375</v>
      </c>
      <c r="I13" s="14">
        <v>7296</v>
      </c>
    </row>
    <row r="14" spans="1:11" x14ac:dyDescent="0.3">
      <c r="A14" t="s">
        <v>10</v>
      </c>
      <c r="B14" s="14">
        <v>85</v>
      </c>
      <c r="C14" s="13"/>
      <c r="D14" t="s">
        <v>10</v>
      </c>
      <c r="E14" s="14">
        <f>G14-B14</f>
        <v>815</v>
      </c>
      <c r="F14" s="15"/>
      <c r="G14" s="14">
        <v>900</v>
      </c>
      <c r="H14" s="16">
        <f t="shared" si="0"/>
        <v>9.4444444444444442E-2</v>
      </c>
      <c r="I14" s="14">
        <v>1252</v>
      </c>
    </row>
    <row r="15" spans="1:11" x14ac:dyDescent="0.3">
      <c r="A15" t="s">
        <v>11</v>
      </c>
      <c r="B15" s="14">
        <v>189.52</v>
      </c>
      <c r="C15" s="13"/>
      <c r="D15" t="s">
        <v>11</v>
      </c>
      <c r="E15" s="14">
        <f>G15-B15</f>
        <v>510.48</v>
      </c>
      <c r="F15" s="15"/>
      <c r="G15" s="14">
        <v>700</v>
      </c>
      <c r="H15" s="16">
        <f t="shared" si="0"/>
        <v>0.27074285714285717</v>
      </c>
      <c r="I15" s="14">
        <v>707</v>
      </c>
    </row>
    <row r="16" spans="1:11" x14ac:dyDescent="0.3">
      <c r="A16" t="s">
        <v>12</v>
      </c>
      <c r="B16" s="14">
        <v>6348.02</v>
      </c>
      <c r="C16" s="13"/>
      <c r="D16" t="s">
        <v>12</v>
      </c>
      <c r="E16" s="14">
        <f>G16-B16</f>
        <v>7561.98</v>
      </c>
      <c r="F16" s="15"/>
      <c r="G16" s="14">
        <v>13910</v>
      </c>
      <c r="H16" s="16">
        <f t="shared" si="0"/>
        <v>0.45636376707404747</v>
      </c>
      <c r="I16" s="14">
        <v>13679</v>
      </c>
    </row>
    <row r="17" spans="1:10" x14ac:dyDescent="0.3">
      <c r="A17" t="s">
        <v>13</v>
      </c>
      <c r="B17" s="14">
        <v>0</v>
      </c>
      <c r="C17" s="13"/>
      <c r="D17" t="s">
        <v>13</v>
      </c>
      <c r="E17" s="14">
        <v>200</v>
      </c>
      <c r="F17" s="15"/>
      <c r="G17" s="14">
        <f t="shared" si="1"/>
        <v>200</v>
      </c>
      <c r="H17" s="16">
        <f t="shared" si="0"/>
        <v>0</v>
      </c>
      <c r="I17" s="14">
        <v>0</v>
      </c>
    </row>
    <row r="18" spans="1:10" x14ac:dyDescent="0.3">
      <c r="A18" t="s">
        <v>14</v>
      </c>
      <c r="B18" s="14">
        <v>0</v>
      </c>
      <c r="C18" s="13"/>
      <c r="D18" t="s">
        <v>14</v>
      </c>
      <c r="E18" s="14">
        <f>G18-B18</f>
        <v>900</v>
      </c>
      <c r="F18" s="15"/>
      <c r="G18" s="14">
        <v>900</v>
      </c>
      <c r="H18" s="16">
        <f t="shared" si="0"/>
        <v>0</v>
      </c>
      <c r="I18" s="14">
        <v>1398</v>
      </c>
    </row>
    <row r="19" spans="1:10" x14ac:dyDescent="0.3">
      <c r="A19" t="s">
        <v>15</v>
      </c>
      <c r="B19" s="14">
        <v>268891.34000000003</v>
      </c>
      <c r="C19" s="13"/>
      <c r="D19" t="s">
        <v>16</v>
      </c>
      <c r="E19" s="14">
        <f>G19-B19</f>
        <v>-69211.340000000026</v>
      </c>
      <c r="F19" s="15"/>
      <c r="G19" s="14">
        <v>199680</v>
      </c>
      <c r="H19" s="16">
        <f t="shared" si="0"/>
        <v>1.346611278044872</v>
      </c>
      <c r="I19" s="14">
        <v>183710</v>
      </c>
    </row>
    <row r="20" spans="1:10" x14ac:dyDescent="0.3">
      <c r="A20" t="s">
        <v>17</v>
      </c>
      <c r="B20" s="14">
        <v>146458</v>
      </c>
      <c r="C20" s="13"/>
      <c r="E20" s="14">
        <f>G20-B20</f>
        <v>81542</v>
      </c>
      <c r="F20" s="15"/>
      <c r="G20" s="14">
        <v>228000</v>
      </c>
      <c r="H20" s="16">
        <f t="shared" si="0"/>
        <v>0.64235964912280696</v>
      </c>
      <c r="I20" s="14">
        <v>216253</v>
      </c>
      <c r="J20" s="12" t="s">
        <v>8</v>
      </c>
    </row>
    <row r="21" spans="1:10" x14ac:dyDescent="0.3">
      <c r="A21" t="s">
        <v>18</v>
      </c>
      <c r="B21" s="14">
        <v>3871</v>
      </c>
      <c r="C21" s="13"/>
      <c r="E21" s="14">
        <f>G21-B21</f>
        <v>-3871</v>
      </c>
      <c r="F21" s="15"/>
      <c r="G21" s="14">
        <v>0</v>
      </c>
      <c r="H21" s="16">
        <v>0</v>
      </c>
      <c r="I21" s="14">
        <v>1983</v>
      </c>
    </row>
    <row r="22" spans="1:10" x14ac:dyDescent="0.3">
      <c r="A22" t="s">
        <v>19</v>
      </c>
      <c r="B22" s="14">
        <v>4555.88</v>
      </c>
      <c r="C22" s="13"/>
      <c r="D22" t="s">
        <v>19</v>
      </c>
      <c r="E22" s="14">
        <f t="shared" ref="E22:E30" si="2">G22-B22</f>
        <v>3444.12</v>
      </c>
      <c r="F22" s="15"/>
      <c r="G22" s="14">
        <v>8000</v>
      </c>
      <c r="H22" s="16">
        <f t="shared" si="0"/>
        <v>0.56948500000000002</v>
      </c>
      <c r="I22" s="14">
        <v>12432</v>
      </c>
    </row>
    <row r="23" spans="1:10" x14ac:dyDescent="0.3">
      <c r="A23" t="s">
        <v>20</v>
      </c>
      <c r="B23" s="14">
        <v>40</v>
      </c>
      <c r="C23" s="13"/>
      <c r="D23" t="s">
        <v>20</v>
      </c>
      <c r="E23" s="14">
        <f t="shared" si="2"/>
        <v>2480</v>
      </c>
      <c r="F23" s="15"/>
      <c r="G23" s="14">
        <v>2520</v>
      </c>
      <c r="H23" s="16">
        <f t="shared" si="0"/>
        <v>1.5873015873015872E-2</v>
      </c>
      <c r="I23" s="14">
        <v>2585</v>
      </c>
    </row>
    <row r="24" spans="1:10" x14ac:dyDescent="0.3">
      <c r="A24" t="s">
        <v>21</v>
      </c>
      <c r="B24" s="14">
        <v>273.25</v>
      </c>
      <c r="C24" s="13"/>
      <c r="D24" t="s">
        <v>21</v>
      </c>
      <c r="E24" s="14">
        <f t="shared" si="2"/>
        <v>26.75</v>
      </c>
      <c r="F24" s="15"/>
      <c r="G24" s="14">
        <v>300</v>
      </c>
      <c r="H24" s="16">
        <f t="shared" si="0"/>
        <v>0.91083333333333338</v>
      </c>
      <c r="I24" s="14">
        <v>0</v>
      </c>
    </row>
    <row r="25" spans="1:10" x14ac:dyDescent="0.3">
      <c r="A25" t="s">
        <v>22</v>
      </c>
      <c r="B25" s="14">
        <v>0</v>
      </c>
      <c r="C25" s="13"/>
      <c r="D25" t="s">
        <v>22</v>
      </c>
      <c r="E25" s="14">
        <f t="shared" si="2"/>
        <v>100</v>
      </c>
      <c r="F25" s="15"/>
      <c r="G25" s="14">
        <v>100</v>
      </c>
      <c r="H25" s="16">
        <f t="shared" si="0"/>
        <v>0</v>
      </c>
      <c r="I25" s="14">
        <v>20</v>
      </c>
    </row>
    <row r="26" spans="1:10" x14ac:dyDescent="0.3">
      <c r="A26" t="s">
        <v>23</v>
      </c>
      <c r="B26" s="14">
        <v>600</v>
      </c>
      <c r="C26" s="13"/>
      <c r="D26" t="s">
        <v>23</v>
      </c>
      <c r="E26" s="14">
        <f t="shared" si="2"/>
        <v>720</v>
      </c>
      <c r="F26" s="15"/>
      <c r="G26" s="14">
        <v>1320</v>
      </c>
      <c r="H26" s="16">
        <f t="shared" si="0"/>
        <v>0.45454545454545453</v>
      </c>
      <c r="I26" s="14">
        <v>4932</v>
      </c>
    </row>
    <row r="27" spans="1:10" x14ac:dyDescent="0.3">
      <c r="A27" t="s">
        <v>24</v>
      </c>
      <c r="B27" s="14">
        <v>1694.73</v>
      </c>
      <c r="C27" s="13"/>
      <c r="D27" t="s">
        <v>24</v>
      </c>
      <c r="E27" s="14">
        <f t="shared" si="2"/>
        <v>-194.73000000000002</v>
      </c>
      <c r="F27" s="15"/>
      <c r="G27" s="14">
        <v>1500</v>
      </c>
      <c r="H27" s="16">
        <f t="shared" si="0"/>
        <v>1.12982</v>
      </c>
      <c r="I27" s="14">
        <v>2283</v>
      </c>
    </row>
    <row r="28" spans="1:10" x14ac:dyDescent="0.3">
      <c r="A28" t="s">
        <v>25</v>
      </c>
      <c r="B28" s="14">
        <v>24</v>
      </c>
      <c r="C28" s="13"/>
      <c r="E28" s="14">
        <f t="shared" si="2"/>
        <v>-24</v>
      </c>
      <c r="F28" s="15"/>
      <c r="G28" s="14">
        <v>0</v>
      </c>
      <c r="H28" s="16" t="s">
        <v>8</v>
      </c>
      <c r="I28" s="14">
        <v>18</v>
      </c>
    </row>
    <row r="29" spans="1:10" x14ac:dyDescent="0.3">
      <c r="A29" t="s">
        <v>26</v>
      </c>
      <c r="B29" s="14">
        <v>468.18</v>
      </c>
      <c r="C29" s="13"/>
      <c r="D29" t="s">
        <v>26</v>
      </c>
      <c r="E29" s="14">
        <f t="shared" si="2"/>
        <v>531.81999999999994</v>
      </c>
      <c r="F29" s="15"/>
      <c r="G29" s="14">
        <v>1000</v>
      </c>
      <c r="H29" s="16">
        <f t="shared" si="0"/>
        <v>0.46817999999999999</v>
      </c>
      <c r="I29" s="14">
        <v>991</v>
      </c>
    </row>
    <row r="30" spans="1:10" x14ac:dyDescent="0.3">
      <c r="A30" t="s">
        <v>27</v>
      </c>
      <c r="B30" s="14">
        <v>0</v>
      </c>
      <c r="C30" s="13"/>
      <c r="D30" t="s">
        <v>27</v>
      </c>
      <c r="E30" s="14">
        <f t="shared" si="2"/>
        <v>0</v>
      </c>
      <c r="F30" s="15"/>
      <c r="G30" s="14">
        <v>0</v>
      </c>
      <c r="H30" s="16" t="s">
        <v>8</v>
      </c>
      <c r="I30" s="14">
        <v>724</v>
      </c>
    </row>
    <row r="31" spans="1:10" x14ac:dyDescent="0.3">
      <c r="A31" t="s">
        <v>28</v>
      </c>
      <c r="B31" s="14">
        <f>SUM(B10:B30)</f>
        <v>442073.23</v>
      </c>
      <c r="C31" s="13"/>
      <c r="D31" t="s">
        <v>28</v>
      </c>
      <c r="E31" s="14">
        <f>SUM(E10:E30)</f>
        <v>35441.76999999996</v>
      </c>
      <c r="F31" s="15"/>
      <c r="G31" s="14">
        <f t="shared" si="1"/>
        <v>477514.99999999994</v>
      </c>
      <c r="H31" s="16">
        <f t="shared" si="0"/>
        <v>0.92577872946399598</v>
      </c>
      <c r="I31" s="14">
        <f>SUM(I10:I30)</f>
        <v>460470</v>
      </c>
    </row>
    <row r="32" spans="1:10" x14ac:dyDescent="0.3">
      <c r="B32" s="12"/>
      <c r="C32" s="13"/>
      <c r="E32" s="12"/>
      <c r="F32" s="13"/>
      <c r="G32" s="12"/>
      <c r="H32" s="13"/>
    </row>
    <row r="33" spans="1:10" ht="15.6" x14ac:dyDescent="0.3">
      <c r="B33" s="12"/>
      <c r="C33" s="13"/>
      <c r="E33" s="12"/>
      <c r="F33" s="13"/>
      <c r="G33" s="12"/>
      <c r="H33" s="13"/>
      <c r="I33" s="17">
        <v>46236</v>
      </c>
      <c r="J33" s="18" t="s">
        <v>8</v>
      </c>
    </row>
    <row r="34" spans="1:10" ht="57.6" x14ac:dyDescent="0.3">
      <c r="A34" s="4" t="s">
        <v>1</v>
      </c>
      <c r="B34" s="5" t="s">
        <v>84</v>
      </c>
      <c r="C34" s="6"/>
      <c r="D34" s="4" t="s">
        <v>1</v>
      </c>
      <c r="E34" s="5" t="s">
        <v>85</v>
      </c>
      <c r="F34" s="6"/>
      <c r="G34" s="5" t="s">
        <v>2</v>
      </c>
      <c r="H34" s="7" t="s">
        <v>3</v>
      </c>
      <c r="I34" s="5" t="s">
        <v>29</v>
      </c>
    </row>
    <row r="35" spans="1:10" x14ac:dyDescent="0.3">
      <c r="C35" s="8"/>
      <c r="F35" s="8"/>
      <c r="G35" s="9">
        <v>46387</v>
      </c>
      <c r="H35" s="10"/>
      <c r="I35" s="11"/>
    </row>
    <row r="36" spans="1:10" x14ac:dyDescent="0.3">
      <c r="A36" t="s">
        <v>30</v>
      </c>
      <c r="B36" s="14"/>
      <c r="C36" s="13"/>
      <c r="D36" t="s">
        <v>30</v>
      </c>
      <c r="E36" s="12"/>
      <c r="F36" s="13"/>
      <c r="G36" s="12"/>
      <c r="H36" s="8"/>
    </row>
    <row r="37" spans="1:10" x14ac:dyDescent="0.3">
      <c r="A37" t="s">
        <v>31</v>
      </c>
      <c r="B37" s="14">
        <v>610</v>
      </c>
      <c r="C37" s="13"/>
      <c r="D37" t="s">
        <v>31</v>
      </c>
      <c r="E37" s="14">
        <f>G37-B37</f>
        <v>390</v>
      </c>
      <c r="F37" s="15"/>
      <c r="G37" s="14">
        <v>1000</v>
      </c>
      <c r="H37" s="16">
        <f>(B37)/G37</f>
        <v>0.61</v>
      </c>
      <c r="I37" s="14">
        <v>2105</v>
      </c>
      <c r="J37" t="s">
        <v>8</v>
      </c>
    </row>
    <row r="38" spans="1:10" x14ac:dyDescent="0.3">
      <c r="A38" t="s">
        <v>32</v>
      </c>
      <c r="B38" s="14">
        <v>0</v>
      </c>
      <c r="C38" s="13"/>
      <c r="E38" s="14"/>
      <c r="F38" s="15"/>
      <c r="G38" s="14">
        <v>0</v>
      </c>
      <c r="H38" s="16"/>
      <c r="I38" s="14">
        <v>30</v>
      </c>
    </row>
    <row r="39" spans="1:10" x14ac:dyDescent="0.3">
      <c r="A39" t="s">
        <v>33</v>
      </c>
      <c r="B39" s="14">
        <v>1140</v>
      </c>
      <c r="C39" s="13"/>
      <c r="D39" t="s">
        <v>33</v>
      </c>
      <c r="E39" s="19">
        <f t="shared" ref="E39:E63" si="3">G39-B39</f>
        <v>860</v>
      </c>
      <c r="F39" s="15"/>
      <c r="G39" s="14">
        <v>2000</v>
      </c>
      <c r="H39" s="16">
        <f t="shared" ref="H39:H85" si="4">(B39)/G39</f>
        <v>0.56999999999999995</v>
      </c>
      <c r="I39" s="14">
        <v>6002</v>
      </c>
    </row>
    <row r="40" spans="1:10" x14ac:dyDescent="0.3">
      <c r="A40" t="s">
        <v>34</v>
      </c>
      <c r="B40" s="14">
        <v>5401.56</v>
      </c>
      <c r="C40" s="13"/>
      <c r="D40" t="s">
        <v>34</v>
      </c>
      <c r="E40" s="14">
        <f t="shared" si="3"/>
        <v>8298.4399999999987</v>
      </c>
      <c r="F40" s="15"/>
      <c r="G40" s="14">
        <v>13700</v>
      </c>
      <c r="H40" s="16">
        <f t="shared" si="4"/>
        <v>0.39427445255474458</v>
      </c>
      <c r="I40" s="14">
        <v>14026</v>
      </c>
      <c r="J40" t="s">
        <v>8</v>
      </c>
    </row>
    <row r="41" spans="1:10" x14ac:dyDescent="0.3">
      <c r="A41" t="s">
        <v>35</v>
      </c>
      <c r="B41" s="14">
        <v>3326.05</v>
      </c>
      <c r="C41" s="13"/>
      <c r="D41" t="s">
        <v>35</v>
      </c>
      <c r="E41" s="14">
        <f t="shared" si="3"/>
        <v>-26.050000000000182</v>
      </c>
      <c r="F41" s="15"/>
      <c r="G41" s="14">
        <v>3300</v>
      </c>
      <c r="H41" s="16">
        <f t="shared" si="4"/>
        <v>1.0078939393939395</v>
      </c>
      <c r="I41" s="14">
        <v>2990</v>
      </c>
    </row>
    <row r="42" spans="1:10" x14ac:dyDescent="0.3">
      <c r="A42" t="s">
        <v>36</v>
      </c>
      <c r="B42" s="14">
        <v>1733.66</v>
      </c>
      <c r="C42" s="13"/>
      <c r="D42" t="s">
        <v>36</v>
      </c>
      <c r="E42" s="14">
        <f t="shared" si="3"/>
        <v>-233.66000000000008</v>
      </c>
      <c r="F42" s="15"/>
      <c r="G42" s="14">
        <v>1500</v>
      </c>
      <c r="H42" s="16">
        <f t="shared" si="4"/>
        <v>1.1557733333333333</v>
      </c>
      <c r="I42" s="14">
        <v>645</v>
      </c>
    </row>
    <row r="43" spans="1:10" x14ac:dyDescent="0.3">
      <c r="A43" t="s">
        <v>37</v>
      </c>
      <c r="B43" s="14">
        <v>2161.84</v>
      </c>
      <c r="C43" s="13"/>
      <c r="D43" t="s">
        <v>37</v>
      </c>
      <c r="E43" s="14">
        <f t="shared" si="3"/>
        <v>-661.84000000000015</v>
      </c>
      <c r="F43" s="15"/>
      <c r="G43" s="14">
        <v>1500</v>
      </c>
      <c r="H43" s="16">
        <f t="shared" si="4"/>
        <v>1.4412266666666667</v>
      </c>
      <c r="I43" s="14">
        <v>7443</v>
      </c>
    </row>
    <row r="44" spans="1:10" x14ac:dyDescent="0.3">
      <c r="A44" t="s">
        <v>38</v>
      </c>
      <c r="B44" s="14">
        <v>2475.4499999999998</v>
      </c>
      <c r="C44" s="13"/>
      <c r="D44" t="s">
        <v>38</v>
      </c>
      <c r="E44" s="14">
        <f t="shared" si="3"/>
        <v>1324.5500000000002</v>
      </c>
      <c r="F44" s="15"/>
      <c r="G44" s="14">
        <v>3800</v>
      </c>
      <c r="H44" s="16">
        <f t="shared" si="4"/>
        <v>0.65143421052631578</v>
      </c>
      <c r="I44" s="14">
        <v>3772</v>
      </c>
    </row>
    <row r="45" spans="1:10" x14ac:dyDescent="0.3">
      <c r="A45" t="s">
        <v>39</v>
      </c>
      <c r="B45" s="14">
        <v>219.61</v>
      </c>
      <c r="C45" s="13"/>
      <c r="D45" t="s">
        <v>39</v>
      </c>
      <c r="E45" s="14">
        <f t="shared" si="3"/>
        <v>380.39</v>
      </c>
      <c r="F45" s="15"/>
      <c r="G45" s="14">
        <v>600</v>
      </c>
      <c r="H45" s="16">
        <f t="shared" si="4"/>
        <v>0.36601666666666671</v>
      </c>
      <c r="I45" s="14">
        <v>472</v>
      </c>
    </row>
    <row r="46" spans="1:10" x14ac:dyDescent="0.3">
      <c r="A46" t="s">
        <v>40</v>
      </c>
      <c r="B46" s="14">
        <v>0</v>
      </c>
      <c r="C46" s="13"/>
      <c r="D46" t="s">
        <v>40</v>
      </c>
      <c r="E46" s="14">
        <f t="shared" si="3"/>
        <v>1000</v>
      </c>
      <c r="F46" s="15"/>
      <c r="G46" s="14">
        <v>1000</v>
      </c>
      <c r="H46" s="16">
        <f t="shared" si="4"/>
        <v>0</v>
      </c>
      <c r="I46" s="14">
        <v>184</v>
      </c>
    </row>
    <row r="47" spans="1:10" x14ac:dyDescent="0.3">
      <c r="A47" t="s">
        <v>41</v>
      </c>
      <c r="B47" s="14">
        <v>0</v>
      </c>
      <c r="C47" s="13"/>
      <c r="D47" t="s">
        <v>41</v>
      </c>
      <c r="E47" s="14">
        <f t="shared" si="3"/>
        <v>1900</v>
      </c>
      <c r="F47" s="15"/>
      <c r="G47" s="14">
        <v>1900</v>
      </c>
      <c r="H47" s="16">
        <f t="shared" si="4"/>
        <v>0</v>
      </c>
      <c r="I47" s="14">
        <v>980</v>
      </c>
    </row>
    <row r="48" spans="1:10" x14ac:dyDescent="0.3">
      <c r="A48" t="s">
        <v>42</v>
      </c>
      <c r="B48" s="14">
        <v>28163</v>
      </c>
      <c r="C48" s="13"/>
      <c r="D48" t="s">
        <v>42</v>
      </c>
      <c r="E48" s="14">
        <f t="shared" si="3"/>
        <v>-663</v>
      </c>
      <c r="F48" s="15"/>
      <c r="G48" s="14">
        <v>27500</v>
      </c>
      <c r="H48" s="16">
        <f t="shared" si="4"/>
        <v>1.0241090909090909</v>
      </c>
      <c r="I48" s="14">
        <v>26054</v>
      </c>
    </row>
    <row r="49" spans="1:9" x14ac:dyDescent="0.3">
      <c r="A49" t="s">
        <v>43</v>
      </c>
      <c r="B49" s="14">
        <v>0</v>
      </c>
      <c r="C49" s="13"/>
      <c r="D49" t="s">
        <v>43</v>
      </c>
      <c r="E49" s="14">
        <f t="shared" si="3"/>
        <v>5000</v>
      </c>
      <c r="F49" s="15"/>
      <c r="G49" s="14">
        <v>5000</v>
      </c>
      <c r="H49" s="16">
        <f t="shared" si="4"/>
        <v>0</v>
      </c>
      <c r="I49" s="14">
        <v>3903</v>
      </c>
    </row>
    <row r="50" spans="1:9" x14ac:dyDescent="0.3">
      <c r="A50" t="s">
        <v>44</v>
      </c>
      <c r="B50" s="14">
        <v>1111.4100000000001</v>
      </c>
      <c r="C50" s="13"/>
      <c r="D50" t="s">
        <v>44</v>
      </c>
      <c r="E50" s="14">
        <f t="shared" si="3"/>
        <v>688.58999999999992</v>
      </c>
      <c r="F50" s="15"/>
      <c r="G50" s="14">
        <v>1800</v>
      </c>
      <c r="H50" s="16">
        <f t="shared" si="4"/>
        <v>0.61745000000000005</v>
      </c>
      <c r="I50" s="14">
        <v>1619</v>
      </c>
    </row>
    <row r="51" spans="1:9" x14ac:dyDescent="0.3">
      <c r="A51" t="s">
        <v>45</v>
      </c>
      <c r="B51" s="14">
        <v>11547.82</v>
      </c>
      <c r="C51" s="13"/>
      <c r="D51" t="s">
        <v>45</v>
      </c>
      <c r="E51" s="14">
        <f t="shared" si="3"/>
        <v>4452.18</v>
      </c>
      <c r="F51" s="15"/>
      <c r="G51" s="14">
        <v>16000</v>
      </c>
      <c r="H51" s="16">
        <f t="shared" si="4"/>
        <v>0.72173874999999998</v>
      </c>
      <c r="I51" s="14">
        <v>19728</v>
      </c>
    </row>
    <row r="52" spans="1:9" x14ac:dyDescent="0.3">
      <c r="A52" t="s">
        <v>46</v>
      </c>
      <c r="B52" s="14">
        <v>3433.19</v>
      </c>
      <c r="C52" s="13" t="s">
        <v>8</v>
      </c>
      <c r="D52" t="s">
        <v>46</v>
      </c>
      <c r="E52" s="14">
        <f t="shared" si="3"/>
        <v>1566.81</v>
      </c>
      <c r="F52" s="15"/>
      <c r="G52" s="14">
        <v>5000</v>
      </c>
      <c r="H52" s="16">
        <f t="shared" si="4"/>
        <v>0.68663799999999997</v>
      </c>
      <c r="I52" s="14">
        <v>5985</v>
      </c>
    </row>
    <row r="53" spans="1:9" x14ac:dyDescent="0.3">
      <c r="A53" t="s">
        <v>47</v>
      </c>
      <c r="B53" s="14">
        <v>0</v>
      </c>
      <c r="C53" s="13"/>
      <c r="D53" t="s">
        <v>47</v>
      </c>
      <c r="E53" s="14">
        <f t="shared" si="3"/>
        <v>300</v>
      </c>
      <c r="F53" s="15"/>
      <c r="G53" s="14">
        <v>300</v>
      </c>
      <c r="H53" s="16">
        <f t="shared" si="4"/>
        <v>0</v>
      </c>
      <c r="I53" s="14">
        <v>0</v>
      </c>
    </row>
    <row r="54" spans="1:9" x14ac:dyDescent="0.3">
      <c r="A54" t="s">
        <v>48</v>
      </c>
      <c r="B54" s="14">
        <v>0</v>
      </c>
      <c r="C54" s="13"/>
      <c r="D54" t="s">
        <v>48</v>
      </c>
      <c r="E54" s="14">
        <f t="shared" si="3"/>
        <v>1200</v>
      </c>
      <c r="F54" s="15"/>
      <c r="G54" s="14">
        <v>1200</v>
      </c>
      <c r="H54" s="16">
        <f t="shared" si="4"/>
        <v>0</v>
      </c>
      <c r="I54" s="14">
        <v>383</v>
      </c>
    </row>
    <row r="55" spans="1:9" x14ac:dyDescent="0.3">
      <c r="A55" t="s">
        <v>49</v>
      </c>
      <c r="B55" s="14">
        <v>0</v>
      </c>
      <c r="C55" s="13"/>
      <c r="D55" t="s">
        <v>49</v>
      </c>
      <c r="E55" s="14">
        <f t="shared" si="3"/>
        <v>250</v>
      </c>
      <c r="F55" s="15"/>
      <c r="G55" s="14">
        <v>250</v>
      </c>
      <c r="H55" s="16">
        <f t="shared" si="4"/>
        <v>0</v>
      </c>
      <c r="I55" s="14">
        <v>85</v>
      </c>
    </row>
    <row r="56" spans="1:9" x14ac:dyDescent="0.3">
      <c r="A56" t="s">
        <v>50</v>
      </c>
      <c r="B56" s="14">
        <v>603.64</v>
      </c>
      <c r="C56" s="13"/>
      <c r="D56" t="s">
        <v>50</v>
      </c>
      <c r="E56" s="14">
        <f t="shared" si="3"/>
        <v>596.36</v>
      </c>
      <c r="F56" s="15"/>
      <c r="G56" s="14">
        <v>1200</v>
      </c>
      <c r="H56" s="16">
        <f t="shared" si="4"/>
        <v>0.50303333333333333</v>
      </c>
      <c r="I56" s="14">
        <v>1260</v>
      </c>
    </row>
    <row r="57" spans="1:9" x14ac:dyDescent="0.3">
      <c r="A57" t="s">
        <v>51</v>
      </c>
      <c r="B57" s="14">
        <v>50</v>
      </c>
      <c r="C57" s="13"/>
      <c r="D57" t="s">
        <v>52</v>
      </c>
      <c r="E57" s="14">
        <f t="shared" si="3"/>
        <v>600</v>
      </c>
      <c r="F57" s="15"/>
      <c r="G57" s="14">
        <v>650</v>
      </c>
      <c r="H57" s="16">
        <f t="shared" si="4"/>
        <v>7.6923076923076927E-2</v>
      </c>
      <c r="I57" s="14">
        <v>75</v>
      </c>
    </row>
    <row r="58" spans="1:9" x14ac:dyDescent="0.3">
      <c r="A58" t="s">
        <v>53</v>
      </c>
      <c r="B58" s="14">
        <v>2410</v>
      </c>
      <c r="C58" s="13"/>
      <c r="D58" t="s">
        <v>53</v>
      </c>
      <c r="E58" s="14">
        <f t="shared" si="3"/>
        <v>890</v>
      </c>
      <c r="F58" s="15"/>
      <c r="G58" s="14">
        <v>3300</v>
      </c>
      <c r="H58" s="16">
        <f t="shared" si="4"/>
        <v>0.73030303030303034</v>
      </c>
      <c r="I58" s="14">
        <v>1774</v>
      </c>
    </row>
    <row r="59" spans="1:9" x14ac:dyDescent="0.3">
      <c r="A59" t="s">
        <v>54</v>
      </c>
      <c r="B59" s="14">
        <v>22444.82</v>
      </c>
      <c r="C59" s="13"/>
      <c r="D59" t="s">
        <v>54</v>
      </c>
      <c r="E59" s="19">
        <f t="shared" si="3"/>
        <v>19605.18</v>
      </c>
      <c r="F59" s="15"/>
      <c r="G59" s="14">
        <v>42050</v>
      </c>
      <c r="H59" s="16">
        <f t="shared" si="4"/>
        <v>0.53376504161712246</v>
      </c>
      <c r="I59" s="14">
        <v>41068</v>
      </c>
    </row>
    <row r="60" spans="1:9" x14ac:dyDescent="0.3">
      <c r="A60" t="s">
        <v>55</v>
      </c>
      <c r="B60" s="14">
        <v>21913.64</v>
      </c>
      <c r="C60" s="13"/>
      <c r="D60" t="s">
        <v>55</v>
      </c>
      <c r="E60" s="19">
        <f t="shared" si="3"/>
        <v>26136.36</v>
      </c>
      <c r="F60" s="15"/>
      <c r="G60" s="14">
        <v>48050</v>
      </c>
      <c r="H60" s="16">
        <f t="shared" si="4"/>
        <v>0.45605910509885533</v>
      </c>
      <c r="I60" s="14">
        <v>34041</v>
      </c>
    </row>
    <row r="61" spans="1:9" x14ac:dyDescent="0.3">
      <c r="A61" t="s">
        <v>56</v>
      </c>
      <c r="B61" s="14">
        <v>24416.14</v>
      </c>
      <c r="C61" s="13"/>
      <c r="D61" t="s">
        <v>56</v>
      </c>
      <c r="E61" s="19">
        <f t="shared" si="3"/>
        <v>24608.86</v>
      </c>
      <c r="F61" s="15"/>
      <c r="G61" s="14">
        <v>49025</v>
      </c>
      <c r="H61" s="16">
        <f t="shared" si="4"/>
        <v>0.49803447220805708</v>
      </c>
      <c r="I61" s="14">
        <v>45264</v>
      </c>
    </row>
    <row r="62" spans="1:9" x14ac:dyDescent="0.3">
      <c r="A62" t="s">
        <v>57</v>
      </c>
      <c r="B62" s="14">
        <v>3393.31</v>
      </c>
      <c r="C62" s="13"/>
      <c r="D62" t="s">
        <v>57</v>
      </c>
      <c r="E62" s="14">
        <f t="shared" si="3"/>
        <v>3606.69</v>
      </c>
      <c r="F62" s="15"/>
      <c r="G62" s="14">
        <v>7000</v>
      </c>
      <c r="H62" s="16">
        <f t="shared" si="4"/>
        <v>0.48475857142857143</v>
      </c>
      <c r="I62" s="14">
        <v>11898</v>
      </c>
    </row>
    <row r="63" spans="1:9" x14ac:dyDescent="0.3">
      <c r="A63" t="s">
        <v>58</v>
      </c>
      <c r="B63" s="14">
        <v>144.5</v>
      </c>
      <c r="C63" s="13"/>
      <c r="D63" t="s">
        <v>58</v>
      </c>
      <c r="E63" s="14">
        <f t="shared" si="3"/>
        <v>705.5</v>
      </c>
      <c r="F63" s="15"/>
      <c r="G63" s="14">
        <v>850</v>
      </c>
      <c r="H63" s="16">
        <f t="shared" si="4"/>
        <v>0.17</v>
      </c>
      <c r="I63" s="14">
        <v>386</v>
      </c>
    </row>
    <row r="64" spans="1:9" x14ac:dyDescent="0.3">
      <c r="B64" s="14" t="s">
        <v>8</v>
      </c>
      <c r="C64" s="13"/>
      <c r="E64" s="14"/>
      <c r="F64" s="15"/>
      <c r="G64" s="14"/>
      <c r="H64" s="16"/>
      <c r="I64" s="14"/>
    </row>
    <row r="65" spans="1:9" x14ac:dyDescent="0.3">
      <c r="A65" t="s">
        <v>59</v>
      </c>
      <c r="B65" s="14">
        <v>26181.75</v>
      </c>
      <c r="C65" s="13"/>
      <c r="D65" t="s">
        <v>59</v>
      </c>
      <c r="E65" s="14">
        <f>G65-B65</f>
        <v>-6181.75</v>
      </c>
      <c r="F65" s="15"/>
      <c r="G65" s="14">
        <v>20000</v>
      </c>
      <c r="H65" s="16">
        <f t="shared" si="4"/>
        <v>1.3090875</v>
      </c>
      <c r="I65" s="14">
        <v>35481</v>
      </c>
    </row>
    <row r="66" spans="1:9" x14ac:dyDescent="0.3">
      <c r="A66" t="s">
        <v>60</v>
      </c>
      <c r="B66" s="14">
        <v>4607.26</v>
      </c>
      <c r="C66" s="13"/>
      <c r="D66" t="s">
        <v>61</v>
      </c>
      <c r="E66" s="14">
        <f>G66-B66</f>
        <v>6392.74</v>
      </c>
      <c r="F66" s="13"/>
      <c r="G66" s="14">
        <v>11000</v>
      </c>
      <c r="H66" s="16">
        <f t="shared" si="4"/>
        <v>0.4188418181818182</v>
      </c>
      <c r="I66" s="14">
        <v>8895</v>
      </c>
    </row>
    <row r="67" spans="1:9" x14ac:dyDescent="0.3">
      <c r="A67" t="s">
        <v>62</v>
      </c>
      <c r="B67" s="14">
        <v>0</v>
      </c>
      <c r="C67" s="13"/>
      <c r="D67" t="s">
        <v>62</v>
      </c>
      <c r="E67" s="14">
        <f>G67-B67</f>
        <v>10000</v>
      </c>
      <c r="F67" s="13"/>
      <c r="G67" s="14">
        <v>10000</v>
      </c>
      <c r="H67" s="16">
        <f t="shared" si="4"/>
        <v>0</v>
      </c>
      <c r="I67" s="14">
        <v>7764</v>
      </c>
    </row>
    <row r="68" spans="1:9" x14ac:dyDescent="0.3">
      <c r="B68" s="14"/>
      <c r="C68" s="13"/>
      <c r="E68" s="14"/>
      <c r="F68" s="13"/>
      <c r="G68" s="12"/>
      <c r="H68" s="16"/>
    </row>
    <row r="69" spans="1:9" x14ac:dyDescent="0.3">
      <c r="A69" t="s">
        <v>63</v>
      </c>
      <c r="B69" s="14">
        <v>40715.129999999997</v>
      </c>
      <c r="C69" s="13"/>
      <c r="D69" t="s">
        <v>63</v>
      </c>
      <c r="E69" s="14">
        <f t="shared" ref="E69:E84" si="5">G69-B69</f>
        <v>454.87000000000262</v>
      </c>
      <c r="F69" s="13"/>
      <c r="G69" s="14">
        <v>41170</v>
      </c>
      <c r="H69" s="16">
        <f t="shared" si="4"/>
        <v>0.98895142093757582</v>
      </c>
      <c r="I69" s="14">
        <v>23530</v>
      </c>
    </row>
    <row r="70" spans="1:9" x14ac:dyDescent="0.3">
      <c r="A70" t="s">
        <v>64</v>
      </c>
      <c r="B70" s="14">
        <v>27.93</v>
      </c>
      <c r="C70" s="13"/>
      <c r="D70" t="s">
        <v>64</v>
      </c>
      <c r="E70" s="14">
        <f t="shared" si="5"/>
        <v>-27.93</v>
      </c>
      <c r="F70" s="13"/>
      <c r="G70" s="14">
        <v>0</v>
      </c>
      <c r="H70" s="16"/>
      <c r="I70" s="14">
        <v>131</v>
      </c>
    </row>
    <row r="71" spans="1:9" x14ac:dyDescent="0.3">
      <c r="A71" t="s">
        <v>65</v>
      </c>
      <c r="B71" s="14">
        <v>4000</v>
      </c>
      <c r="C71" s="13"/>
      <c r="D71" t="s">
        <v>65</v>
      </c>
      <c r="E71" s="14">
        <f t="shared" si="5"/>
        <v>4000</v>
      </c>
      <c r="F71" s="13"/>
      <c r="G71" s="14">
        <v>8000</v>
      </c>
      <c r="H71" s="16">
        <f t="shared" si="4"/>
        <v>0.5</v>
      </c>
      <c r="I71" s="14">
        <v>10974</v>
      </c>
    </row>
    <row r="72" spans="1:9" x14ac:dyDescent="0.3">
      <c r="A72" t="s">
        <v>66</v>
      </c>
      <c r="B72" s="14">
        <v>0</v>
      </c>
      <c r="C72" s="13"/>
      <c r="D72" t="s">
        <v>66</v>
      </c>
      <c r="E72" s="14">
        <f t="shared" si="5"/>
        <v>700</v>
      </c>
      <c r="F72" s="13"/>
      <c r="G72" s="14">
        <v>700</v>
      </c>
      <c r="H72" s="16">
        <f t="shared" si="4"/>
        <v>0</v>
      </c>
      <c r="I72" s="14">
        <v>-20</v>
      </c>
    </row>
    <row r="73" spans="1:9" x14ac:dyDescent="0.3">
      <c r="A73" t="s">
        <v>67</v>
      </c>
      <c r="B73" s="14">
        <v>0</v>
      </c>
      <c r="C73" s="13"/>
      <c r="D73" t="s">
        <v>67</v>
      </c>
      <c r="E73" s="14">
        <f t="shared" si="5"/>
        <v>1400</v>
      </c>
      <c r="F73" s="13"/>
      <c r="G73" s="14">
        <v>1400</v>
      </c>
      <c r="H73" s="16">
        <f t="shared" si="4"/>
        <v>0</v>
      </c>
      <c r="I73" s="14">
        <v>1310</v>
      </c>
    </row>
    <row r="74" spans="1:9" x14ac:dyDescent="0.3">
      <c r="A74" t="s">
        <v>68</v>
      </c>
      <c r="B74" s="14">
        <v>18248</v>
      </c>
      <c r="C74" s="13"/>
      <c r="D74" t="s">
        <v>68</v>
      </c>
      <c r="E74" s="14">
        <f t="shared" si="5"/>
        <v>15452</v>
      </c>
      <c r="F74" s="13"/>
      <c r="G74" s="14">
        <v>33700</v>
      </c>
      <c r="H74" s="16">
        <f t="shared" si="4"/>
        <v>0.54148367952522258</v>
      </c>
      <c r="I74" s="14">
        <v>29565</v>
      </c>
    </row>
    <row r="75" spans="1:9" x14ac:dyDescent="0.3">
      <c r="A75" t="s">
        <v>69</v>
      </c>
      <c r="B75" s="14">
        <v>0</v>
      </c>
      <c r="C75" s="13"/>
      <c r="E75" s="14">
        <f t="shared" si="5"/>
        <v>700</v>
      </c>
      <c r="F75" s="13"/>
      <c r="G75" s="14">
        <v>700</v>
      </c>
      <c r="H75" s="16">
        <f t="shared" si="4"/>
        <v>0</v>
      </c>
      <c r="I75" s="14">
        <v>559</v>
      </c>
    </row>
    <row r="76" spans="1:9" x14ac:dyDescent="0.3">
      <c r="A76" t="s">
        <v>70</v>
      </c>
      <c r="B76" s="14">
        <v>21057</v>
      </c>
      <c r="C76" s="13"/>
      <c r="D76" t="s">
        <v>70</v>
      </c>
      <c r="E76" s="14">
        <f t="shared" si="5"/>
        <v>22943</v>
      </c>
      <c r="F76" s="13"/>
      <c r="G76" s="14">
        <v>44000</v>
      </c>
      <c r="H76" s="16">
        <f t="shared" si="4"/>
        <v>0.47856818181818184</v>
      </c>
      <c r="I76" s="14">
        <v>30126</v>
      </c>
    </row>
    <row r="77" spans="1:9" x14ac:dyDescent="0.3">
      <c r="A77" t="s">
        <v>71</v>
      </c>
      <c r="B77" s="14">
        <v>991</v>
      </c>
      <c r="C77" s="13"/>
      <c r="E77" s="14">
        <f t="shared" si="5"/>
        <v>-41</v>
      </c>
      <c r="F77" s="13"/>
      <c r="G77" s="14">
        <v>950</v>
      </c>
      <c r="H77" s="16">
        <f t="shared" si="4"/>
        <v>1.0431578947368421</v>
      </c>
      <c r="I77" s="14">
        <v>959</v>
      </c>
    </row>
    <row r="78" spans="1:9" x14ac:dyDescent="0.3">
      <c r="A78" t="s">
        <v>72</v>
      </c>
      <c r="B78" s="14">
        <v>6580.44</v>
      </c>
      <c r="C78" s="13"/>
      <c r="D78" t="s">
        <v>72</v>
      </c>
      <c r="E78" s="14">
        <f t="shared" si="5"/>
        <v>319.5600000000004</v>
      </c>
      <c r="F78" s="13"/>
      <c r="G78" s="14">
        <v>6900</v>
      </c>
      <c r="H78" s="16">
        <f t="shared" si="4"/>
        <v>0.95368695652173907</v>
      </c>
      <c r="I78" s="14">
        <v>7760</v>
      </c>
    </row>
    <row r="79" spans="1:9" x14ac:dyDescent="0.3">
      <c r="A79" t="s">
        <v>73</v>
      </c>
      <c r="B79" s="14">
        <v>31843.4</v>
      </c>
      <c r="C79" s="13"/>
      <c r="D79" t="s">
        <v>73</v>
      </c>
      <c r="E79" s="14">
        <f t="shared" si="5"/>
        <v>14156.599999999999</v>
      </c>
      <c r="F79" s="13"/>
      <c r="G79" s="14">
        <v>46000</v>
      </c>
      <c r="H79" s="16">
        <f t="shared" si="4"/>
        <v>0.69224782608695656</v>
      </c>
      <c r="I79" s="14">
        <v>46982</v>
      </c>
    </row>
    <row r="80" spans="1:9" x14ac:dyDescent="0.3">
      <c r="A80" t="s">
        <v>74</v>
      </c>
      <c r="B80" s="14">
        <v>8349.39</v>
      </c>
      <c r="C80" s="13"/>
      <c r="D80" t="s">
        <v>74</v>
      </c>
      <c r="E80" s="14">
        <f t="shared" si="5"/>
        <v>3150.6100000000006</v>
      </c>
      <c r="F80" s="13"/>
      <c r="G80" s="14">
        <v>11500</v>
      </c>
      <c r="H80" s="16">
        <f t="shared" si="4"/>
        <v>0.7260339130434782</v>
      </c>
      <c r="I80" s="14">
        <v>10571</v>
      </c>
    </row>
    <row r="81" spans="1:10" x14ac:dyDescent="0.3">
      <c r="A81" t="s">
        <v>75</v>
      </c>
      <c r="B81" s="14">
        <v>113.4</v>
      </c>
      <c r="C81" s="13"/>
      <c r="D81" t="s">
        <v>75</v>
      </c>
      <c r="E81" s="14">
        <f t="shared" si="5"/>
        <v>836.6</v>
      </c>
      <c r="F81" s="8"/>
      <c r="G81" s="14">
        <v>950</v>
      </c>
      <c r="H81" s="16">
        <f t="shared" si="4"/>
        <v>0.11936842105263158</v>
      </c>
      <c r="I81" s="14">
        <v>1064</v>
      </c>
    </row>
    <row r="82" spans="1:10" x14ac:dyDescent="0.3">
      <c r="A82" t="s">
        <v>76</v>
      </c>
      <c r="B82" s="14">
        <v>0</v>
      </c>
      <c r="C82" s="13"/>
      <c r="D82" t="s">
        <v>76</v>
      </c>
      <c r="E82" s="14">
        <f t="shared" si="5"/>
        <v>600</v>
      </c>
      <c r="F82" s="13"/>
      <c r="G82" s="14">
        <v>600</v>
      </c>
      <c r="H82" s="16">
        <f t="shared" si="4"/>
        <v>0</v>
      </c>
      <c r="I82" s="14">
        <v>550</v>
      </c>
    </row>
    <row r="83" spans="1:10" x14ac:dyDescent="0.3">
      <c r="A83" t="s">
        <v>77</v>
      </c>
      <c r="B83" s="14">
        <v>5744.58</v>
      </c>
      <c r="C83" s="13"/>
      <c r="D83" t="s">
        <v>77</v>
      </c>
      <c r="E83" s="14">
        <f t="shared" si="5"/>
        <v>1855.42</v>
      </c>
      <c r="F83" s="8"/>
      <c r="G83" s="14">
        <v>7600</v>
      </c>
      <c r="H83" s="16">
        <f t="shared" si="4"/>
        <v>0.75586578947368421</v>
      </c>
      <c r="I83" s="14">
        <v>9274</v>
      </c>
    </row>
    <row r="84" spans="1:10" x14ac:dyDescent="0.3">
      <c r="A84" t="s">
        <v>78</v>
      </c>
      <c r="B84" s="14">
        <v>1409.69</v>
      </c>
      <c r="C84" s="13"/>
      <c r="D84" t="s">
        <v>78</v>
      </c>
      <c r="E84" s="14">
        <f t="shared" si="5"/>
        <v>1990.31</v>
      </c>
      <c r="F84" s="8"/>
      <c r="G84" s="14">
        <v>3400</v>
      </c>
      <c r="H84" s="16">
        <f t="shared" si="4"/>
        <v>0.41461470588235294</v>
      </c>
      <c r="I84" s="14">
        <v>2842</v>
      </c>
    </row>
    <row r="85" spans="1:10" x14ac:dyDescent="0.3">
      <c r="A85" t="s">
        <v>79</v>
      </c>
      <c r="B85" s="14">
        <f>SUM(B37:B84)</f>
        <v>306568.6100000001</v>
      </c>
      <c r="C85" s="13"/>
      <c r="D85" t="s">
        <v>79</v>
      </c>
      <c r="E85" s="14">
        <f>SUM(E37:E84)</f>
        <v>181476.39</v>
      </c>
      <c r="F85" s="8"/>
      <c r="G85" s="14">
        <f>SUM(G37:G84)</f>
        <v>488045</v>
      </c>
      <c r="H85" s="16">
        <f t="shared" si="4"/>
        <v>0.6281564404921679</v>
      </c>
      <c r="I85" s="14">
        <f>SUM(I37:I84)</f>
        <v>460489</v>
      </c>
    </row>
    <row r="86" spans="1:10" x14ac:dyDescent="0.3">
      <c r="B86" s="14"/>
      <c r="C86" s="8"/>
      <c r="E86" s="14"/>
      <c r="F86" s="8"/>
      <c r="G86" s="14"/>
      <c r="H86" s="20"/>
      <c r="I86" s="14"/>
      <c r="J86" s="17" t="s">
        <v>8</v>
      </c>
    </row>
    <row r="87" spans="1:10" x14ac:dyDescent="0.3">
      <c r="A87" t="s">
        <v>80</v>
      </c>
      <c r="B87" s="14">
        <f>B31-B85</f>
        <v>135504.61999999988</v>
      </c>
      <c r="C87" s="13"/>
      <c r="D87" t="s">
        <v>80</v>
      </c>
      <c r="E87" s="14">
        <f>E31-E85</f>
        <v>-146034.62000000005</v>
      </c>
      <c r="F87" s="8"/>
      <c r="G87" s="14">
        <f>G31-G85</f>
        <v>-10530.000000000058</v>
      </c>
      <c r="H87" s="20"/>
      <c r="I87" s="14"/>
    </row>
    <row r="88" spans="1:10" x14ac:dyDescent="0.3">
      <c r="I88" s="17">
        <v>46236</v>
      </c>
    </row>
  </sheetData>
  <mergeCells count="1">
    <mergeCell ref="A2:K2"/>
  </mergeCells>
  <printOptions gridLines="1"/>
  <pageMargins left="0.7" right="0.7" top="0.75" bottom="0.75" header="0.3" footer="0.3"/>
  <pageSetup scale="65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Montag</dc:creator>
  <cp:lastModifiedBy>Kathy Montag</cp:lastModifiedBy>
  <cp:lastPrinted>2026-08-02T12:21:51Z</cp:lastPrinted>
  <dcterms:created xsi:type="dcterms:W3CDTF">2026-08-02T12:05:30Z</dcterms:created>
  <dcterms:modified xsi:type="dcterms:W3CDTF">2026-08-02T12:22:10Z</dcterms:modified>
</cp:coreProperties>
</file>